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02-200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<sst xmlns="http://schemas.openxmlformats.org/spreadsheetml/2006/main" count="31" uniqueCount="31">
  <si>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TAPS- OG VINNINGKONTO</t>
  </si>
  <si>
    <t>Inntekt</t>
  </si>
  <si>
    <t>Utgift</t>
  </si>
  <si>
    <t>Renter</t>
  </si>
  <si>
    <t>Kontingent</t>
  </si>
  <si>
    <t>Medlemsaktivitet</t>
  </si>
  <si>
    <t>Gaver</t>
  </si>
  <si>
    <t>Administrasjon</t>
  </si>
  <si>
    <t>NAT</t>
  </si>
  <si>
    <t>BEHOLDNINGER</t>
  </si>
  <si>
    <t>Kassabeholdning</t>
  </si>
  <si>
    <t>Postbanken</t>
  </si>
  <si>
    <t>SUM</t>
  </si>
  <si>
    <t>Kommentarer:</t>
  </si>
  <si>
    <t>FP (sparing)</t>
  </si>
  <si>
    <t>FP (fond)</t>
  </si>
  <si>
    <t>Pål Sævik</t>
  </si>
  <si>
    <t>Kasserer</t>
  </si>
  <si>
    <t>Regnskapsoversikt for 2002-2003</t>
  </si>
  <si>
    <t>1998</t>
  </si>
  <si>
    <t>1999</t>
  </si>
  <si>
    <t>2000</t>
  </si>
  <si>
    <t>2003</t>
  </si>
  <si>
    <t>2002</t>
  </si>
  <si>
    <t>Fond</t>
  </si>
  <si>
    <t>2) Utgiftene er redusert betraktelig i forhold til budsjettet.</t>
  </si>
  <si>
    <t>3) Antall medlemmer er drastisk redusert og dermed også inntektene.</t>
  </si>
  <si>
    <t>Balanse (overskudd)</t>
  </si>
  <si>
    <t>Oslo, 2003-05-12</t>
  </si>
  <si>
    <t>1) NAT har til gode  5.300 kr som skulle vært overført på denne regnskapsperiode.</t>
  </si>
  <si>
    <t>Status pr 30 april 2003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</si>
</sst>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  <numFmt numFmtId="173" formatCode="_(* #,##0.0_);_(* \(#,##0.0\);_(* &quot;-&quot;??_);_(@_)"/>
    <numFmt numFmtId="174" formatCode="_(* #,##0_);_(* \(#,##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171" fontId="0" fillId="0" borderId="0" applyFont="0" applyFill="0" applyBorder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69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1" fontId="0" fillId="0" borderId="0" xfId="39" applyFont="1" applyAlignment="1">
      <alignment/>
    </xf>
    <xf numFmtId="171" fontId="0" fillId="0" borderId="0" xfId="39" applyFont="1" applyBorder="1" applyAlignment="1">
      <alignment/>
    </xf>
    <xf numFmtId="171" fontId="0" fillId="0" borderId="10" xfId="39" applyFont="1" applyBorder="1" applyAlignment="1">
      <alignment/>
    </xf>
    <xf numFmtId="171" fontId="0" fillId="0" borderId="11" xfId="39" applyFont="1" applyBorder="1" applyAlignment="1">
      <alignment/>
    </xf>
    <xf numFmtId="17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1" fontId="0" fillId="0" borderId="12" xfId="39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gnskap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-03"/>
    </sheetNames>
    <sheetDataSet>
      <sheetData sheetId="0">
        <row r="127">
          <cell r="E127">
            <v>4362.6700000000055</v>
          </cell>
          <cell r="I127">
            <v>1592</v>
          </cell>
          <cell r="J127">
            <v>6152.74</v>
          </cell>
          <cell r="L127">
            <v>44500</v>
          </cell>
          <cell r="O127">
            <v>278.5</v>
          </cell>
          <cell r="Q127">
            <v>261</v>
          </cell>
          <cell r="S127">
            <v>14613.08</v>
          </cell>
          <cell r="U127">
            <v>18000</v>
          </cell>
          <cell r="W127">
            <v>8223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2" width="11.421875" style="1" customWidth="1"/>
    <col min="3" max="3" width="17.7109375" style="1" customWidth="1"/>
    <col min="4" max="4" width="15.421875" style="1" bestFit="1" customWidth="1"/>
    <col min="5" max="7" width="11.28125" style="1" bestFit="1" customWidth="1"/>
    <col min="8" max="16384" width="11.421875" style="1" customWidth="1"/>
  </cols>
  <sheetData>
    <row r="1" ht="12.75">
      <c r="A1" s="1" t="s">
        <v>18</v>
      </c>
    </row>
    <row r="2" ht="12.75">
      <c r="A2" s="1" t="s">
        <v>30</v>
      </c>
    </row>
    <row r="4" ht="12.75">
      <c r="C4" s="2" t="s">
        <v>0</v>
      </c>
    </row>
    <row r="5" spans="3:4" ht="12.75">
      <c r="C5" s="1" t="s">
        <v>1</v>
      </c>
      <c r="D5" s="1" t="s">
        <v>2</v>
      </c>
    </row>
    <row r="6" spans="1:4" ht="12.75">
      <c r="A6" s="1" t="s">
        <v>3</v>
      </c>
      <c r="C6" s="3">
        <f>SUM('[1]2002-03'!$J$127)</f>
        <v>6152.74</v>
      </c>
      <c r="D6" s="3"/>
    </row>
    <row r="7" spans="1:4" ht="12.75">
      <c r="A7" s="1" t="s">
        <v>4</v>
      </c>
      <c r="C7" s="3">
        <f>SUM('[1]2002-03'!$L$127)</f>
        <v>44500</v>
      </c>
      <c r="D7" s="3"/>
    </row>
    <row r="8" spans="1:4" ht="12.75">
      <c r="A8" s="1" t="s">
        <v>5</v>
      </c>
      <c r="C8" s="3"/>
      <c r="D8" s="3">
        <f>SUM('[1]2002-03'!$O$127)</f>
        <v>278.5</v>
      </c>
    </row>
    <row r="9" spans="1:4" ht="12.75">
      <c r="A9" s="1" t="s">
        <v>6</v>
      </c>
      <c r="C9" s="3"/>
      <c r="D9" s="3">
        <f>SUM('[1]2002-03'!$Q$127)</f>
        <v>261</v>
      </c>
    </row>
    <row r="10" spans="1:4" ht="12.75">
      <c r="A10" s="1" t="s">
        <v>7</v>
      </c>
      <c r="C10" s="3"/>
      <c r="D10" s="3">
        <f>SUM('[1]2002-03'!$S$127)</f>
        <v>14613.08</v>
      </c>
    </row>
    <row r="11" spans="1:4" ht="12.75">
      <c r="A11" s="1" t="s">
        <v>8</v>
      </c>
      <c r="C11" s="3"/>
      <c r="D11" s="3">
        <f>SUM('[1]2002-03'!$U$127)</f>
        <v>18000</v>
      </c>
    </row>
    <row r="12" spans="1:4" ht="12.75">
      <c r="A12" s="1" t="s">
        <v>24</v>
      </c>
      <c r="C12" s="4"/>
      <c r="D12" s="4">
        <f>SUM('[1]2002-03'!$W$127)</f>
        <v>8223</v>
      </c>
    </row>
    <row r="13" spans="1:4" ht="12.75">
      <c r="A13" s="1" t="s">
        <v>27</v>
      </c>
      <c r="C13" s="5"/>
      <c r="D13" s="5">
        <f>9107.16+170</f>
        <v>9277.16</v>
      </c>
    </row>
    <row r="14" spans="3:4" ht="13.5" thickBot="1">
      <c r="C14" s="6">
        <f>SUM(C6:C13)</f>
        <v>50652.74</v>
      </c>
      <c r="D14" s="6">
        <f>SUM(D6:D13)</f>
        <v>50652.740000000005</v>
      </c>
    </row>
    <row r="15" spans="9:10" ht="12.75">
      <c r="I15" s="7"/>
      <c r="J15" s="7"/>
    </row>
    <row r="18" ht="12.75">
      <c r="C18" s="2" t="s">
        <v>9</v>
      </c>
    </row>
    <row r="19" spans="3:7" ht="12.75">
      <c r="C19" s="8" t="s">
        <v>22</v>
      </c>
      <c r="D19" s="8" t="s">
        <v>23</v>
      </c>
      <c r="E19" s="8" t="s">
        <v>21</v>
      </c>
      <c r="F19" s="8" t="s">
        <v>20</v>
      </c>
      <c r="G19" s="8" t="s">
        <v>19</v>
      </c>
    </row>
    <row r="20" spans="3:7" ht="12.75">
      <c r="C20" s="9"/>
      <c r="D20" s="9"/>
      <c r="E20" s="9"/>
      <c r="F20" s="9"/>
      <c r="G20" s="9"/>
    </row>
    <row r="21" spans="1:7" ht="12.75">
      <c r="A21" s="1" t="s">
        <v>10</v>
      </c>
      <c r="C21" s="3">
        <f>SUM('[1]2002-03'!$I$127)</f>
        <v>1592</v>
      </c>
      <c r="D21" s="10">
        <v>334.5</v>
      </c>
      <c r="E21" s="10">
        <v>336.7</v>
      </c>
      <c r="F21" s="10">
        <v>336.7</v>
      </c>
      <c r="G21" s="10">
        <v>2204.3</v>
      </c>
    </row>
    <row r="22" spans="1:7" ht="12.75">
      <c r="A22" s="1" t="s">
        <v>11</v>
      </c>
      <c r="C22" s="3">
        <f>SUM('[1]2002-03'!$E$127)</f>
        <v>4362.6700000000055</v>
      </c>
      <c r="D22" s="1">
        <v>2473.01</v>
      </c>
      <c r="E22" s="10">
        <v>3901.61</v>
      </c>
      <c r="F22" s="10">
        <v>25430.21</v>
      </c>
      <c r="G22" s="10">
        <v>3226.69</v>
      </c>
    </row>
    <row r="23" spans="1:7" ht="12.75">
      <c r="A23" s="1" t="s">
        <v>14</v>
      </c>
      <c r="C23" s="3">
        <f>96101.64-76377.64</f>
        <v>19724</v>
      </c>
      <c r="D23" s="3">
        <v>13052</v>
      </c>
      <c r="E23" s="3">
        <f>66908.47+30218.57</f>
        <v>97127.04000000001</v>
      </c>
      <c r="F23" s="3">
        <f>47967.45+29079.57</f>
        <v>77047.01999999999</v>
      </c>
      <c r="G23" s="3">
        <v>44369.57</v>
      </c>
    </row>
    <row r="24" spans="1:7" ht="12.75">
      <c r="A24" s="1" t="s">
        <v>15</v>
      </c>
      <c r="C24" s="5">
        <v>76377.64</v>
      </c>
      <c r="D24" s="3">
        <v>76919.64</v>
      </c>
      <c r="E24" s="3">
        <v>72607.06</v>
      </c>
      <c r="F24" s="3">
        <v>69185.06</v>
      </c>
      <c r="G24" s="3">
        <v>65738.06</v>
      </c>
    </row>
    <row r="25" spans="1:7" ht="13.5" thickBot="1">
      <c r="A25" s="1" t="s">
        <v>12</v>
      </c>
      <c r="C25" s="11">
        <f>SUM(C21:C24)</f>
        <v>102056.31</v>
      </c>
      <c r="D25" s="3">
        <f>SUM(D21:D24)</f>
        <v>92779.15</v>
      </c>
      <c r="E25" s="3">
        <f>SUM(E21:E24)</f>
        <v>173972.41</v>
      </c>
      <c r="F25" s="3">
        <f>SUM(F21:F24)</f>
        <v>171998.99</v>
      </c>
      <c r="G25" s="3">
        <f>SUM(G21:G24)</f>
        <v>115538.62</v>
      </c>
    </row>
    <row r="28" ht="12.75">
      <c r="A28" s="1" t="s">
        <v>13</v>
      </c>
    </row>
    <row r="29" ht="12.75">
      <c r="A29" s="1" t="s">
        <v>29</v>
      </c>
    </row>
    <row r="30" ht="12.75">
      <c r="A30" s="1" t="s">
        <v>25</v>
      </c>
    </row>
    <row r="31" ht="12.75">
      <c r="A31" s="1" t="s">
        <v>26</v>
      </c>
    </row>
    <row r="33" ht="12.75">
      <c r="A33" s="1" t="s">
        <v>28</v>
      </c>
    </row>
    <row r="38" ht="12.75">
      <c r="A38" s="1" t="s">
        <v>16</v>
      </c>
    </row>
    <row r="39" ht="12.75">
      <c r="A39" s="1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&amp;C&amp;"Arial,Halvfet"&amp;12ARTILLERIETS OFFISERSFORENING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Pål A D Sævik</dc:creator>
  <cp:keywords/>
  <dc:description/>
  <cp:lastModifiedBy>Rune</cp:lastModifiedBy>
  <cp:lastPrinted>2003-05-21T15:08:21Z</cp:lastPrinted>
  <dcterms:created xsi:type="dcterms:W3CDTF">2002-04-23T16:43:28Z</dcterms:created>
  <dcterms:modified xsi:type="dcterms:W3CDTF">2013-05-13T10:58:58Z</dcterms:modified>
  <cp:category/>
  <cp:version/>
  <cp:contentType/>
  <cp:contentStatus/>
</cp:coreProperties>
</file>